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Формулы 18(1), 20 и 20(1)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<sst xmlns="http://schemas.openxmlformats.org/spreadsheetml/2006/main" count="62" uniqueCount="59">
  <si>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</si>
  <si>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</si>
  <si>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</si>
  <si>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</si>
  <si>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</si>
  <si>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</si>
  <si>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</si>
  <si>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</si>
  <si>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</si>
  <si>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</si>
  <si>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</si>
  <si>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</si>
  <si>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</si>
  <si>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</si>
  <si>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</si>
  <si>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</si>
  <si>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</si>
  <si>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</si>
  <si>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</si>
  <si>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</si>
  <si>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</si>
  <si>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</si>
  <si>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</si>
  <si>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</si>
  <si>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</si>
  <si>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</si>
  <si>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</si>
  <si>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</si>
  <si>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</si>
  <si>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</si>
  <si>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</si>
  <si>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</si>
  <si>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</si>
  <si>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</si>
  <si>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</si>
  <si>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</si>
  <si>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</si>
  <si>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</si>
  <si>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</si>
  <si>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</si>
  <si>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</si>
  <si>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</si>
  <si>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</si>
  <si>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</si>
  <si>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</si>
  <si>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</si>
  <si>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</si>
  <si>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</si>
  <si>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ошибки прибора              3,31 Гкал</t>
  </si>
  <si>
    <t xml:space="preserve">расчет платы за отопление за ноябрь 2021 года 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</si>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</sst>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3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65" fontId="52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73" fontId="10" fillId="0" borderId="13" xfId="0" applyNumberFormat="1" applyFont="1" applyBorder="1" applyAlignment="1">
      <alignment horizontal="right"/>
    </xf>
    <xf numFmtId="173" fontId="10" fillId="0" borderId="16" xfId="0" applyNumberFormat="1" applyFont="1" applyBorder="1" applyAlignment="1">
      <alignment horizontal="right"/>
    </xf>
    <xf numFmtId="174" fontId="10" fillId="0" borderId="13" xfId="61" applyFont="1" applyBorder="1" applyAlignment="1">
      <alignment horizontal="right"/>
    </xf>
    <xf numFmtId="174" fontId="10" fillId="0" borderId="16" xfId="6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right"/>
    </xf>
    <xf numFmtId="0" fontId="5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9">
      <selection activeCell="F28" sqref="F2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71" t="s">
        <v>0</v>
      </c>
      <c r="B1" s="71"/>
      <c r="C1" s="71"/>
      <c r="D1" s="71"/>
      <c r="E1" s="71"/>
      <c r="F1" s="71"/>
      <c r="G1" s="71"/>
    </row>
    <row r="2" spans="1:7" ht="18.75">
      <c r="A2" s="71" t="s">
        <v>49</v>
      </c>
      <c r="B2" s="71"/>
      <c r="C2" s="71"/>
      <c r="D2" s="71"/>
      <c r="E2" s="71"/>
      <c r="F2" s="71"/>
      <c r="G2" s="71"/>
    </row>
    <row r="3" spans="1:7" ht="18.75">
      <c r="A3" s="71" t="s">
        <v>9</v>
      </c>
      <c r="B3" s="71"/>
      <c r="C3" s="71"/>
      <c r="D3" s="71"/>
      <c r="E3" s="71"/>
      <c r="F3" s="71"/>
      <c r="G3" s="71"/>
    </row>
    <row r="4" spans="1:7" ht="18.75">
      <c r="A4" s="4"/>
      <c r="B4" s="4"/>
      <c r="C4" s="4"/>
      <c r="D4" s="4"/>
      <c r="E4" s="4"/>
      <c r="F4" s="4"/>
      <c r="G4" s="4"/>
    </row>
    <row r="5" spans="1:7" ht="37.5">
      <c r="A5" s="63" t="s">
        <v>57</v>
      </c>
      <c r="B5" s="28" t="s">
        <v>35</v>
      </c>
      <c r="C5" s="18" t="s">
        <v>5</v>
      </c>
      <c r="D5" s="18" t="s">
        <v>4</v>
      </c>
      <c r="E5" s="26" t="s">
        <v>29</v>
      </c>
      <c r="F5" s="27" t="s">
        <v>7</v>
      </c>
      <c r="G5" s="18" t="s">
        <v>36</v>
      </c>
    </row>
    <row r="6" spans="1:7" ht="19.5" customHeight="1">
      <c r="A6" s="35" t="s">
        <v>30</v>
      </c>
      <c r="B6" s="36" t="s">
        <v>31</v>
      </c>
      <c r="C6" s="37">
        <v>9.822</v>
      </c>
      <c r="D6" s="37">
        <v>10.732</v>
      </c>
      <c r="E6" s="38">
        <f aca="true" t="shared" si="0" ref="E6:E11">D6-C6</f>
        <v>0.9100000000000001</v>
      </c>
      <c r="F6" s="37"/>
      <c r="G6" s="51">
        <v>79.7</v>
      </c>
    </row>
    <row r="7" spans="1:7" ht="19.5" customHeight="1">
      <c r="A7" s="35" t="s">
        <v>51</v>
      </c>
      <c r="B7" s="36" t="s">
        <v>52</v>
      </c>
      <c r="C7" s="37">
        <v>21.63</v>
      </c>
      <c r="D7" s="37">
        <v>23.11</v>
      </c>
      <c r="E7" s="38">
        <f t="shared" si="0"/>
        <v>1.4800000000000004</v>
      </c>
      <c r="F7" s="37"/>
      <c r="G7" s="51">
        <v>115.8</v>
      </c>
    </row>
    <row r="8" spans="1:7" ht="19.5" customHeight="1">
      <c r="A8" s="35" t="s">
        <v>34</v>
      </c>
      <c r="B8" s="36" t="s">
        <v>32</v>
      </c>
      <c r="C8" s="37">
        <v>10.415</v>
      </c>
      <c r="D8" s="37">
        <v>11.133</v>
      </c>
      <c r="E8" s="38">
        <f t="shared" si="0"/>
        <v>0.718</v>
      </c>
      <c r="F8" s="37"/>
      <c r="G8" s="51">
        <v>80.6</v>
      </c>
    </row>
    <row r="9" spans="1:7" ht="19.5" customHeight="1">
      <c r="A9" s="35" t="s">
        <v>33</v>
      </c>
      <c r="B9" s="36" t="s">
        <v>45</v>
      </c>
      <c r="C9" s="37">
        <v>15.24</v>
      </c>
      <c r="D9" s="37">
        <v>16.14</v>
      </c>
      <c r="E9" s="38">
        <f t="shared" si="0"/>
        <v>0.9000000000000004</v>
      </c>
      <c r="F9" s="37"/>
      <c r="G9" s="51">
        <v>104</v>
      </c>
    </row>
    <row r="10" spans="1:7" ht="19.5" customHeight="1">
      <c r="A10" s="35" t="s">
        <v>55</v>
      </c>
      <c r="B10" s="36" t="s">
        <v>56</v>
      </c>
      <c r="C10" s="37">
        <v>16.8</v>
      </c>
      <c r="D10" s="37">
        <v>18.2</v>
      </c>
      <c r="E10" s="38">
        <f t="shared" si="0"/>
        <v>1.3999999999999986</v>
      </c>
      <c r="F10" s="37"/>
      <c r="G10" s="51">
        <v>114.4</v>
      </c>
    </row>
    <row r="11" spans="1:7" ht="19.5" customHeight="1">
      <c r="A11" s="36" t="s">
        <v>44</v>
      </c>
      <c r="B11" s="36" t="s">
        <v>46</v>
      </c>
      <c r="C11" s="37">
        <v>12.43</v>
      </c>
      <c r="D11" s="37">
        <v>13.269</v>
      </c>
      <c r="E11" s="38">
        <f t="shared" si="0"/>
        <v>0.8390000000000004</v>
      </c>
      <c r="F11" s="37"/>
      <c r="G11" s="51">
        <v>111.8</v>
      </c>
    </row>
    <row r="12" spans="1:7" ht="19.5" customHeight="1">
      <c r="A12" s="36" t="s">
        <v>54</v>
      </c>
      <c r="B12" s="62" t="s">
        <v>53</v>
      </c>
      <c r="C12" s="65">
        <v>3.866</v>
      </c>
      <c r="D12" s="65">
        <v>3.871</v>
      </c>
      <c r="E12" s="38">
        <v>0</v>
      </c>
      <c r="F12" s="37"/>
      <c r="G12" s="51">
        <v>0</v>
      </c>
    </row>
    <row r="13" spans="1:10" ht="19.5" customHeight="1">
      <c r="A13" s="82"/>
      <c r="B13" s="83"/>
      <c r="C13" s="39"/>
      <c r="D13" s="54" t="s">
        <v>38</v>
      </c>
      <c r="E13" s="58">
        <f>SUM(E6:E12)</f>
        <v>6.247</v>
      </c>
      <c r="F13" s="53" t="s">
        <v>39</v>
      </c>
      <c r="G13" s="52">
        <f>SUM(G6:G12)</f>
        <v>606.3</v>
      </c>
      <c r="J13" s="55"/>
    </row>
    <row r="14" spans="1:7" ht="19.5" customHeight="1">
      <c r="A14" s="31"/>
      <c r="B14" s="31"/>
      <c r="C14" s="32"/>
      <c r="D14" s="32"/>
      <c r="E14" s="32"/>
      <c r="F14" s="29"/>
      <c r="G14" s="30"/>
    </row>
    <row r="15" spans="1:7" ht="19.5" customHeight="1" thickBot="1">
      <c r="A15" s="19"/>
      <c r="B15" s="19"/>
      <c r="C15" s="20"/>
      <c r="D15" s="20"/>
      <c r="E15" s="20"/>
      <c r="F15" s="4"/>
      <c r="G15" s="4"/>
    </row>
    <row r="16" spans="1:7" ht="33" customHeight="1" thickBot="1">
      <c r="A16" s="72" t="s">
        <v>28</v>
      </c>
      <c r="B16" s="73"/>
      <c r="C16" s="76" t="s">
        <v>3</v>
      </c>
      <c r="D16" s="77"/>
      <c r="E16" s="78" t="s">
        <v>10</v>
      </c>
      <c r="F16" s="79"/>
      <c r="G16" s="80" t="s">
        <v>8</v>
      </c>
    </row>
    <row r="17" spans="1:8" ht="30" customHeight="1" thickBot="1">
      <c r="A17" s="74"/>
      <c r="B17" s="75"/>
      <c r="C17" s="14" t="s">
        <v>5</v>
      </c>
      <c r="D17" s="5" t="s">
        <v>4</v>
      </c>
      <c r="E17" s="5" t="s">
        <v>6</v>
      </c>
      <c r="F17" s="6" t="s">
        <v>7</v>
      </c>
      <c r="G17" s="81"/>
      <c r="H17" s="13"/>
    </row>
    <row r="18" spans="1:9" ht="48" customHeight="1" thickBot="1">
      <c r="A18" s="84" t="s">
        <v>14</v>
      </c>
      <c r="B18" s="85"/>
      <c r="C18" s="40">
        <v>102503.83</v>
      </c>
      <c r="D18" s="40">
        <v>103250</v>
      </c>
      <c r="E18" s="41">
        <f>D18-C18</f>
        <v>746.1699999999983</v>
      </c>
      <c r="F18" s="42">
        <f>E18+0.03+3.28</f>
        <v>749.4799999999982</v>
      </c>
      <c r="G18" s="43" t="s">
        <v>48</v>
      </c>
      <c r="I18" s="17"/>
    </row>
    <row r="19" spans="1:6" ht="19.5" customHeight="1">
      <c r="A19" s="3" t="s">
        <v>15</v>
      </c>
      <c r="B19" s="3"/>
      <c r="C19" s="3"/>
      <c r="D19" s="3"/>
      <c r="E19" s="3"/>
      <c r="F19" s="44">
        <v>2476.39</v>
      </c>
    </row>
    <row r="20" spans="1:6" ht="19.5" customHeight="1">
      <c r="A20" s="3" t="s">
        <v>16</v>
      </c>
      <c r="B20" s="3"/>
      <c r="C20" s="3"/>
      <c r="D20" s="3"/>
      <c r="E20" s="3"/>
      <c r="F20" s="44">
        <v>4.29</v>
      </c>
    </row>
    <row r="21" spans="1:13" ht="18.75" customHeight="1">
      <c r="A21" s="3" t="s">
        <v>21</v>
      </c>
      <c r="B21" s="3"/>
      <c r="C21" s="3"/>
      <c r="D21" s="3"/>
      <c r="E21" s="3"/>
      <c r="F21" s="45">
        <v>0.051</v>
      </c>
      <c r="K21" s="15"/>
      <c r="M21" s="15"/>
    </row>
    <row r="22" spans="1:6" ht="18.75" customHeight="1">
      <c r="A22" s="3" t="s">
        <v>22</v>
      </c>
      <c r="B22" s="3"/>
      <c r="C22" s="3"/>
      <c r="D22" s="3"/>
      <c r="E22" s="3"/>
      <c r="F22" s="45">
        <f>1829+39</f>
        <v>1868</v>
      </c>
    </row>
    <row r="23" spans="1:9" ht="30.75" customHeight="1">
      <c r="A23" s="86" t="s">
        <v>23</v>
      </c>
      <c r="B23" s="86"/>
      <c r="C23" s="86"/>
      <c r="D23" s="86"/>
      <c r="E23" s="86"/>
      <c r="F23" s="44">
        <f>(F22*F21)</f>
        <v>95.268</v>
      </c>
      <c r="H23" s="7"/>
      <c r="I23" s="15"/>
    </row>
    <row r="24" spans="1:8" ht="22.5" customHeight="1">
      <c r="A24" s="86" t="s">
        <v>12</v>
      </c>
      <c r="B24" s="86"/>
      <c r="C24" s="86"/>
      <c r="D24" s="86"/>
      <c r="E24" s="86"/>
      <c r="F24" s="46">
        <v>0</v>
      </c>
      <c r="H24" s="7"/>
    </row>
    <row r="25" spans="1:8" ht="48" customHeight="1">
      <c r="A25" s="90" t="s">
        <v>37</v>
      </c>
      <c r="B25" s="90"/>
      <c r="C25" s="90"/>
      <c r="D25" s="90"/>
      <c r="E25" s="90"/>
      <c r="F25" s="57">
        <f>E13/G13</f>
        <v>0.010303480125350487</v>
      </c>
      <c r="G25" s="49"/>
      <c r="H25" s="7"/>
    </row>
    <row r="26" spans="1:10" ht="51" customHeight="1">
      <c r="A26" s="90" t="s">
        <v>40</v>
      </c>
      <c r="B26" s="90"/>
      <c r="C26" s="90"/>
      <c r="D26" s="90"/>
      <c r="E26" s="90"/>
      <c r="F26" s="64">
        <f>F25*(B36-G13)</f>
        <v>384.7134016163615</v>
      </c>
      <c r="G26" s="49"/>
      <c r="H26" s="7"/>
      <c r="J26" s="56"/>
    </row>
    <row r="27" spans="1:10" ht="32.25" customHeight="1">
      <c r="A27" s="86" t="s">
        <v>47</v>
      </c>
      <c r="B27" s="86"/>
      <c r="C27" s="86"/>
      <c r="D27" s="86"/>
      <c r="E27" s="86"/>
      <c r="F27" s="47">
        <f>F18-F23-E13-F26</f>
        <v>263.2515983836367</v>
      </c>
      <c r="G27" s="34"/>
      <c r="H27" s="50"/>
      <c r="J27" s="21"/>
    </row>
    <row r="28" spans="1:11" ht="32.25" customHeight="1">
      <c r="A28" s="86" t="s">
        <v>18</v>
      </c>
      <c r="B28" s="86"/>
      <c r="C28" s="86"/>
      <c r="D28" s="86"/>
      <c r="E28" s="86"/>
      <c r="F28" s="59">
        <v>26610</v>
      </c>
      <c r="K28" s="17"/>
    </row>
    <row r="29" spans="1:6" ht="32.25" customHeight="1">
      <c r="A29" s="86" t="s">
        <v>19</v>
      </c>
      <c r="B29" s="86"/>
      <c r="C29" s="86"/>
      <c r="D29" s="86"/>
      <c r="E29" s="86"/>
      <c r="F29" s="44">
        <f>F28/F19*F24</f>
        <v>0</v>
      </c>
    </row>
    <row r="30" spans="1:6" ht="32.25" customHeight="1">
      <c r="A30" s="86" t="s">
        <v>41</v>
      </c>
      <c r="B30" s="86"/>
      <c r="C30" s="86"/>
      <c r="D30" s="86"/>
      <c r="E30" s="86"/>
      <c r="F30" s="48">
        <f>F18/(F27+F23+E13+F26)</f>
        <v>1</v>
      </c>
    </row>
    <row r="31" spans="1:7" ht="17.25" customHeight="1">
      <c r="A31" s="91" t="s">
        <v>11</v>
      </c>
      <c r="B31" s="91"/>
      <c r="C31" s="91"/>
      <c r="D31" s="91"/>
      <c r="E31" s="91"/>
      <c r="F31" s="91"/>
      <c r="G31" s="91"/>
    </row>
    <row r="32" spans="1:6" ht="32.25" customHeight="1">
      <c r="A32" s="86" t="s">
        <v>24</v>
      </c>
      <c r="B32" s="92"/>
      <c r="C32" s="92"/>
      <c r="D32" s="92"/>
      <c r="E32" s="92"/>
      <c r="F32" s="48">
        <f>F21*F30</f>
        <v>0.051</v>
      </c>
    </row>
    <row r="33" spans="1:6" ht="32.25" customHeight="1">
      <c r="A33" s="86" t="s">
        <v>27</v>
      </c>
      <c r="B33" s="86"/>
      <c r="C33" s="86"/>
      <c r="D33" s="86"/>
      <c r="E33" s="86"/>
      <c r="F33" s="44">
        <f>3.23*F30*F19*F21</f>
        <v>407.9357246999999</v>
      </c>
    </row>
    <row r="34" ht="27.75" customHeight="1">
      <c r="A34" s="10" t="s">
        <v>42</v>
      </c>
    </row>
    <row r="35" spans="1:8" ht="48" customHeight="1">
      <c r="A35" s="8" t="s">
        <v>13</v>
      </c>
      <c r="B35" s="8" t="s">
        <v>17</v>
      </c>
      <c r="C35" s="16" t="s">
        <v>20</v>
      </c>
      <c r="D35" s="9" t="s">
        <v>2</v>
      </c>
      <c r="E35" s="87" t="s">
        <v>43</v>
      </c>
      <c r="F35" s="88"/>
      <c r="G35" s="22"/>
      <c r="H35" s="23"/>
    </row>
    <row r="36" spans="1:8" ht="17.25" customHeight="1">
      <c r="A36" s="2" t="s">
        <v>1</v>
      </c>
      <c r="B36" s="11">
        <f>37959-14.5</f>
        <v>37944.5</v>
      </c>
      <c r="C36" s="12">
        <f>F27</f>
        <v>263.2515983836367</v>
      </c>
      <c r="D36" s="33">
        <f>F28</f>
        <v>26610</v>
      </c>
      <c r="E36" s="89">
        <f>C36/B36*F19+D36/B36*F20</f>
        <v>20.189237589670544</v>
      </c>
      <c r="F36" s="89"/>
      <c r="G36" s="24"/>
      <c r="H36" s="25"/>
    </row>
    <row r="37" spans="1:6" ht="18.75">
      <c r="A37" s="2" t="s">
        <v>58</v>
      </c>
      <c r="B37" s="60"/>
      <c r="C37" s="61">
        <f>F25</f>
        <v>0.010303480125350487</v>
      </c>
      <c r="D37" s="2"/>
      <c r="E37" s="69">
        <f>C37*F19</f>
        <v>25.515435147616692</v>
      </c>
      <c r="F37" s="70"/>
    </row>
    <row r="38" spans="1:6" ht="18.75">
      <c r="A38" s="66" t="s">
        <v>50</v>
      </c>
      <c r="B38" s="66"/>
      <c r="C38" s="66"/>
      <c r="D38" s="66"/>
      <c r="E38" s="67">
        <f>SUM(E36:F37)</f>
        <v>45.70467273728724</v>
      </c>
      <c r="F38" s="68"/>
    </row>
    <row r="39" spans="1:3" ht="24" customHeight="1">
      <c r="A39" s="3" t="s">
        <v>25</v>
      </c>
      <c r="B39" s="3"/>
      <c r="C39" s="3" t="s">
        <v>26</v>
      </c>
    </row>
  </sheetData>
  <sheetProtection/>
  <mergeCells count="25">
    <mergeCell ref="A33:E33"/>
    <mergeCell ref="E35:F35"/>
    <mergeCell ref="E36:F36"/>
    <mergeCell ref="A29:E29"/>
    <mergeCell ref="A25:E25"/>
    <mergeCell ref="A26:E26"/>
    <mergeCell ref="A30:E30"/>
    <mergeCell ref="A31:G31"/>
    <mergeCell ref="A32:E32"/>
    <mergeCell ref="A13:B13"/>
    <mergeCell ref="A18:B18"/>
    <mergeCell ref="A23:E23"/>
    <mergeCell ref="A24:E24"/>
    <mergeCell ref="A27:E27"/>
    <mergeCell ref="A28:E28"/>
    <mergeCell ref="A38:D38"/>
    <mergeCell ref="E38:F38"/>
    <mergeCell ref="E37:F37"/>
    <mergeCell ref="A1:G1"/>
    <mergeCell ref="A2:G2"/>
    <mergeCell ref="A3:G3"/>
    <mergeCell ref="A16:B17"/>
    <mergeCell ref="C16:D16"/>
    <mergeCell ref="E16:F16"/>
    <mergeCell ref="G16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2021-10-26T11:03:21Z</cp:lastPrinted>
  <dcterms:created xsi:type="dcterms:W3CDTF">1996-10-08T23:32:33Z</dcterms:created>
  <dcterms:modified xsi:type="dcterms:W3CDTF">2021-11-25T10:35:25Z</dcterms:modified>
  <cp:category/>
  <cp:version/>
  <cp:contentType/>
  <cp:contentStatus/>
</cp:coreProperties>
</file>